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<sst xmlns="http://schemas.openxmlformats.org/spreadsheetml/2006/main" count="294" uniqueCount="109">
  <si>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</si>
  <si>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</si>
  <si>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</si>
  <si>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</si>
  <si>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</si>
  <si>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</si>
  <si>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</si>
  <si>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</si>
  <si>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</si>
  <si>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</si>
  <si>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</si>
  <si>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</si>
  <si>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</si>
  <si>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</si>
  <si>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</si>
  <si>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</si>
  <si>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</si>
  <si>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</si>
  <si>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</si>
  <si>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</si>
  <si>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</si>
  <si>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</si>
  <si>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</si>
  <si>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</si>
  <si>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</si>
  <si>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</si>
  <si>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</si>
  <si>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</si>
  <si>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</si>
  <si>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</si>
  <si>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</si>
  <si>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</si>
  <si>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</si>
  <si>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</si>
  <si>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</si>
  <si>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</si>
  <si>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</si>
  <si>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</si>
  <si>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</si>
  <si>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</si>
  <si>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</si>
  <si>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</si>
  <si>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</si>
  <si>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</si>
  <si>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</si>
  <si>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</si>
  <si>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</si>
  <si>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</si>
  <si>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</si>
  <si>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</si>
  <si>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</si>
  <si>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</si>
  <si>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</si>
  <si>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</si>
  <si>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</si>
  <si>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</si>
  <si>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</si>
  <si>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</si>
  <si>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</si>
  <si>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</si>
  <si>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</si>
  <si>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</si>
  <si>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</si>
  <si>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</si>
  <si>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</si>
  <si>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</si>
  <si>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</si>
  <si>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</si>
  <si>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</si>
  <si>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</si>
  <si>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</si>
  <si>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</si>
  <si>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</si>
  <si>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</si>
  <si>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</si>
  <si>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</si>
  <si>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</si>
  <si>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</si>
  <si>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</si>
  <si>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</si>
  <si>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</si>
  <si>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</si>
  <si>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</si>
  <si>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</si>
  <si>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</si>
  <si>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</si>
  <si>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</si>
  <si>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</si>
  <si>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</si>
  <si>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</si>
  <si>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</si>
  <si>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</si>
  <si>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</si>
  <si>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</si>
  <si>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</si>
  <si>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</si>
  <si>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</si>
  <si>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</si>
  <si>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</si>
  <si>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</si>
  <si>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</si>
  <si>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</si>
  <si>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</si>
  <si>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</si>
  <si>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25.07.2019</t>
  </si>
  <si>
    <r>
      <t xml:space="preserve">станом на 25.07.2019р.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</si>
  <si>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</si>
  <si>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</si>
  <si>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25.07.2019р.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</si>
</sst>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4"/>
      <color indexed="8"/>
      <name val="Times New Roman"/>
      <family val="0"/>
    </font>
    <font>
      <sz val="1.8"/>
      <color indexed="8"/>
      <name val="Times New Roman"/>
      <family val="0"/>
    </font>
    <font>
      <sz val="3.15"/>
      <color indexed="8"/>
      <name val="Times New Roman"/>
      <family val="0"/>
    </font>
    <font>
      <sz val="4.4"/>
      <color indexed="8"/>
      <name val="Times New Roman"/>
      <family val="0"/>
    </font>
    <font>
      <sz val="7.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0"/>
        <c:lblOffset val="100"/>
        <c:tickLblSkip val="1"/>
        <c:noMultiLvlLbl val="0"/>
      </c:catAx>
      <c:valAx>
        <c:axId val="573250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 val="autoZero"/>
        <c:auto val="0"/>
        <c:lblOffset val="100"/>
        <c:tickLblSkip val="1"/>
        <c:noMultiLvlLbl val="0"/>
      </c:catAx>
      <c:valAx>
        <c:axId val="1281955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636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0"/>
        <c:lblOffset val="100"/>
        <c:tickLblSkip val="1"/>
        <c:noMultiLvlLbl val="0"/>
      </c:catAx>
      <c:valAx>
        <c:axId val="3175060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0"/>
        <c:lblOffset val="100"/>
        <c:tickLblSkip val="1"/>
        <c:noMultiLvlLbl val="0"/>
      </c:catAx>
      <c:valAx>
        <c:axId val="2166177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0738275"/>
        <c:axId val="9773564"/>
      </c:lineChart>
      <c:dateAx>
        <c:axId val="60738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77356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382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0853213"/>
        <c:axId val="53461190"/>
      </c:lineChart>
      <c:dateAx>
        <c:axId val="208532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46119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1388663"/>
        <c:axId val="35389104"/>
      </c:lineChart>
      <c:dateAx>
        <c:axId val="113886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38910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066481"/>
        <c:axId val="47945146"/>
      </c:bar3D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648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853131"/>
        <c:axId val="58351588"/>
      </c:bar3D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5313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1 049 237,8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- 36 867,3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- 55 410,8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157551</v>
          </cell>
          <cell r="K6">
            <v>46964.890000000596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157.551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46.964890000000594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7059.978333333334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7060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7060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7060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7060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7060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7060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7060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7060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7060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7060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7060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7060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7060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7060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7060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7060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7060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7060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7060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7060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7060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7060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76310.67000000001</v>
      </c>
      <c r="C27" s="85">
        <f t="shared" si="4"/>
        <v>1234.9999999999998</v>
      </c>
      <c r="D27" s="107">
        <f t="shared" si="4"/>
        <v>1234.9999999999998</v>
      </c>
      <c r="E27" s="107">
        <f t="shared" si="4"/>
        <v>0</v>
      </c>
      <c r="F27" s="85">
        <f t="shared" si="4"/>
        <v>5256.74</v>
      </c>
      <c r="G27" s="85">
        <f t="shared" si="4"/>
        <v>11894.810000000001</v>
      </c>
      <c r="H27" s="85">
        <f t="shared" si="4"/>
        <v>27661.590000000004</v>
      </c>
      <c r="I27" s="85">
        <f t="shared" si="4"/>
        <v>1605.31</v>
      </c>
      <c r="J27" s="85">
        <f t="shared" si="4"/>
        <v>427.14</v>
      </c>
      <c r="K27" s="85">
        <f t="shared" si="4"/>
        <v>753.6</v>
      </c>
      <c r="L27" s="85">
        <f t="shared" si="4"/>
        <v>655</v>
      </c>
      <c r="M27" s="84">
        <f t="shared" si="4"/>
        <v>1279.749999999998</v>
      </c>
      <c r="N27" s="84">
        <f t="shared" si="4"/>
        <v>127079.61000000002</v>
      </c>
      <c r="O27" s="84">
        <f t="shared" si="4"/>
        <v>164000</v>
      </c>
      <c r="P27" s="86">
        <f>N27/O27</f>
        <v>0.7748756707317074</v>
      </c>
      <c r="Q27" s="2"/>
      <c r="R27" s="75">
        <f>SUM(R4:R26)</f>
        <v>962.5</v>
      </c>
      <c r="S27" s="75">
        <f>SUM(S4:S26)</f>
        <v>194.6</v>
      </c>
      <c r="T27" s="75">
        <f>SUM(T4:T26)</f>
        <v>32.94</v>
      </c>
      <c r="U27" s="128">
        <f>SUM(U4:U26)</f>
        <v>0</v>
      </c>
      <c r="V27" s="129"/>
      <c r="W27" s="110">
        <f>R27+S27+U27+T27+V27</f>
        <v>1190.04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43671</v>
      </c>
      <c r="S32" s="131">
        <v>157.551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43671</v>
      </c>
      <c r="S42" s="120">
        <v>46.964890000000594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E52" sqref="E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46.964890000000594</v>
      </c>
      <c r="B29" s="45">
        <v>45070</v>
      </c>
      <c r="C29" s="45">
        <v>1481.69</v>
      </c>
      <c r="D29" s="45">
        <v>13733</v>
      </c>
      <c r="E29" s="45">
        <v>207.71</v>
      </c>
      <c r="F29" s="45">
        <v>10025</v>
      </c>
      <c r="G29" s="45">
        <v>3464.75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5166.15</v>
      </c>
      <c r="N29" s="47">
        <f>M29-L29</f>
        <v>-63675.85</v>
      </c>
      <c r="O29" s="162">
        <f>липень!S32</f>
        <v>157.551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638970.28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99634.6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193122.84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22142.989999999998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62862.18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20750.860000000055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1049237.8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207.71</v>
      </c>
    </row>
    <row r="60" spans="1:3" ht="12.75">
      <c r="A60" s="76" t="s">
        <v>54</v>
      </c>
      <c r="B60" s="9">
        <f>F29</f>
        <v>10025</v>
      </c>
      <c r="C60" s="9">
        <f>G29</f>
        <v>3464.75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" sqref="E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2019-07-25T07:32:28Z</dcterms:modified>
  <cp:category/>
  <cp:version/>
  <cp:contentType/>
  <cp:contentStatus/>
</cp:coreProperties>
</file>